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Buy Sheet 1" sheetId="1" r:id="rId1"/>
    <sheet name="Buy Sheet 1 (2)"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<sst xmlns="http://schemas.openxmlformats.org/spreadsheetml/2006/main" count="118" uniqueCount="84">
  <si>
    <t>Yiwu Supplyia Import And Export Co., Ltd.</t>
  </si>
  <si>
    <r>
      <t xml:space="preserve">Room 615, Building C1, No. 588 Chunhua Rd., Beiyuan, Yiwu, Zhejiang, China 322000
send back to Email: </t>
    </r>
    <r>
      <rPr>
        <b/>
        <sz val="12"/>
        <color theme="1"/>
        <rFont val="等线"/>
        <charset val="134"/>
        <scheme val="minor"/>
      </rPr>
      <t>support@supplyia.com</t>
    </r>
    <r>
      <rPr>
        <sz val="12"/>
        <color theme="1"/>
        <rFont val="等线"/>
        <charset val="134"/>
        <scheme val="minor"/>
      </rPr>
      <t xml:space="preserve">
</t>
    </r>
  </si>
  <si>
    <t>Customer:</t>
  </si>
  <si>
    <t>Date</t>
  </si>
  <si>
    <t>Item Code</t>
  </si>
  <si>
    <t>Link</t>
  </si>
  <si>
    <t xml:space="preserve">Photo </t>
  </si>
  <si>
    <t>Size/Color...</t>
  </si>
  <si>
    <t>Quantity</t>
  </si>
  <si>
    <t>Unit price</t>
  </si>
  <si>
    <t>Freight from supplier to our warehouse</t>
  </si>
  <si>
    <t>Total</t>
  </si>
  <si>
    <t>Note</t>
  </si>
  <si>
    <t>Example</t>
  </si>
  <si>
    <r>
      <rPr>
        <u/>
        <sz val="12"/>
        <color theme="10"/>
        <rFont val="等线"/>
        <charset val="134"/>
        <scheme val="minor"/>
      </rPr>
      <t>1688.</t>
    </r>
    <r>
      <rPr>
        <sz val="12"/>
        <color theme="10"/>
        <rFont val="等线"/>
        <charset val="134"/>
        <scheme val="minor"/>
      </rPr>
      <t>com</t>
    </r>
  </si>
  <si>
    <t>50 of each</t>
  </si>
  <si>
    <t>Total cost in RMB</t>
  </si>
  <si>
    <t>Total cost in USD</t>
  </si>
  <si>
    <t>10% Commission</t>
  </si>
  <si>
    <t>3% transfer fee(if paid by Alibaba)</t>
  </si>
  <si>
    <t>/</t>
  </si>
  <si>
    <t>International Shipping cost</t>
  </si>
  <si>
    <t>paid when our warehouse received all</t>
  </si>
  <si>
    <t>Total cost you should pay</t>
  </si>
  <si>
    <t>Our service fee includes the service price of purchasing for you. We will also conduct random inspections on the goods, consolidate, take pictures before shipment and arrange shipment to address you requested.</t>
  </si>
  <si>
    <t>Payment methods- Supplyia</t>
  </si>
  <si>
    <t>TT</t>
  </si>
  <si>
    <t>Bank info</t>
  </si>
  <si>
    <t>BENEFICIARY BANK: ZHEJIANG CHOUZHOU COMMERCIAL BANK CO.,LTD</t>
  </si>
  <si>
    <t>SWIFT BIC: CZCBCN2XXXX</t>
  </si>
  <si>
    <t>BENEFICIARY NAME: Hongkong Supplyia Sourcing Co.,Limited</t>
  </si>
  <si>
    <t>A/C NO.：NRA15619142010500002231</t>
  </si>
  <si>
    <t>BENEFICIARY BANK ADDRESS（收款银行地址）：
NO.188 SHANGCHENG AVENUE YIWU ZHEJIANG PROVINCE</t>
  </si>
  <si>
    <t>CORRESPONDENT BANK: CITIBANK N.A. NEW YORK</t>
  </si>
  <si>
    <t>（ 中间行 54/56A） SWIFT BIC: CITIUS33XXX</t>
  </si>
  <si>
    <t>Please note that :</t>
  </si>
  <si>
    <t>1.The A/C NO. begins with NRA</t>
  </si>
  <si>
    <t>2. Leave a blank or write "payment for goods" in the note.</t>
  </si>
  <si>
    <t>3.Remitter shall bear the transfer fee</t>
  </si>
  <si>
    <t>Western Union</t>
  </si>
  <si>
    <r>
      <rPr>
        <sz val="12"/>
        <rFont val="微软雅黑"/>
        <charset val="134"/>
      </rPr>
      <t xml:space="preserve">Note: Please choose currency as </t>
    </r>
    <r>
      <rPr>
        <b/>
        <sz val="12"/>
        <rFont val="微软雅黑"/>
        <charset val="134"/>
      </rPr>
      <t xml:space="preserve">USD </t>
    </r>
    <r>
      <rPr>
        <sz val="12"/>
        <rFont val="微软雅黑"/>
        <charset val="134"/>
      </rPr>
      <t>when you're transfering.</t>
    </r>
  </si>
  <si>
    <t>Beneficiary's First Name:Yixiao Last Name:Zhang</t>
  </si>
  <si>
    <t>Beneficiary's City: Yiwu, Zhejiang Province, China.</t>
  </si>
  <si>
    <t>Postcode: 3220006</t>
  </si>
  <si>
    <t>AlibabaPlatform trade assurance</t>
  </si>
  <si>
    <r>
      <rPr>
        <sz val="12"/>
        <rFont val="微软雅黑"/>
        <charset val="134"/>
      </rPr>
      <t xml:space="preserve">Need to add </t>
    </r>
    <r>
      <rPr>
        <b/>
        <sz val="12"/>
        <rFont val="微软雅黑"/>
        <charset val="134"/>
      </rPr>
      <t>3% transfer fee</t>
    </r>
    <r>
      <rPr>
        <sz val="12"/>
        <rFont val="微软雅黑"/>
        <charset val="134"/>
      </rPr>
      <t>.</t>
    </r>
  </si>
  <si>
    <t xml:space="preserve">explanation:When we receive payment from Alibaba,Alibaba wil
charge us 3% transfer fee,when we quote price for you, we didn't add this cost
</t>
  </si>
  <si>
    <t>XTransfer</t>
  </si>
  <si>
    <t>REMITTING ROUTE FOR 
USD,EUR,GBP,HKD,CNH,CAD,SGD,JPY,AUD,NZD,SEK,NOK,CHF,DKK
（美元，欧元，英镑，港币，离岸人民币，加拿大元，新加坡元，日元，澳大利亚元，新西兰元，瑞典克朗，挪威克朗，瑞士法郎，丹麦克朗）
BENEFICIARY BANK: JPMorgan Chase Bank N.A., Hong Kong Branch
SWIFT/BIC:CHASHKHHXXX
BENEFICIARY NAME: Hongkong Supplyia Sourcing Co.,Limited
A/C NO.：63003725332
BENEFICIARY BANK ADDRESS：18/F, 20/F, 22-29/F, CHATER HOUSE, 8 
CONNAUGHT ROAD CENTRAL, HONG KONG
Bank Country/Region: Hong Kong (China)
Bank code: 007
Branch code: 863
Notes: Please include the following memo/message to receiver when making a payment: [Buyer Name] [Invoice/Contract Number] [Product]</t>
  </si>
  <si>
    <t>BUY SHEET</t>
  </si>
  <si>
    <t>Style</t>
  </si>
  <si>
    <t>Total cost</t>
  </si>
  <si>
    <t>LR511 Army Green + Turban - Small</t>
  </si>
  <si>
    <t>https://detail.1688.com/offer/675748492334.html?spm=a261y.7663282.10811813088311.3.4064544b91l7AM&amp;sk=consign</t>
  </si>
  <si>
    <t>LR511 Army Green + Turban - Medium</t>
  </si>
  <si>
    <t>LR511 Army Green + Turban - Large</t>
  </si>
  <si>
    <t>LR451 Beige + Scarf - Small</t>
  </si>
  <si>
    <t>https://detail.1688.com/offer/677115538735.html?spm=a2615.2177701.autotrace-offerGeneral.8.6bc53e0fcLTS3Q</t>
  </si>
  <si>
    <t>LR451 Beige + Scarf - Medium</t>
  </si>
  <si>
    <t>LR451 Beige + Scarf - Large</t>
  </si>
  <si>
    <t>LR451 Army Green + Turban - Small</t>
  </si>
  <si>
    <t>LR451 Army Green + Turban - Medium</t>
  </si>
  <si>
    <t>LR451 Army Green + Turban - Large</t>
  </si>
  <si>
    <t>LR451 Purple + Headscarf - Small</t>
  </si>
  <si>
    <t>LR451 Purple + Headscarf  + Turban - Medium</t>
  </si>
  <si>
    <t>LR451 Purple + Headscarf  + Turban - Large</t>
  </si>
  <si>
    <t>LR451 Wine Red + Turban - Small</t>
  </si>
  <si>
    <t>LR451 Wine Red  + Turban - Medium</t>
  </si>
  <si>
    <t>LR451 Wine Red  + Turban - Large</t>
  </si>
  <si>
    <t>LR451 Black + Turban - Small</t>
  </si>
  <si>
    <t>LR451 Black + Turban - Medium</t>
  </si>
  <si>
    <t>LR451 Black + Turban - Large</t>
  </si>
  <si>
    <t>LR451 Hole Blue + Turban - Small</t>
  </si>
  <si>
    <t>LR451 Hole Blue + Turban - Medium</t>
  </si>
  <si>
    <t>LR451 Hole Blue + Turban - Large</t>
  </si>
  <si>
    <t>LR508 White - Small</t>
  </si>
  <si>
    <t>https://detail.1688.com/offer/671660493273.html?spm=a261y.7663282.108118130105804.32.568a544b0v98lc</t>
  </si>
  <si>
    <t>LR508 White - Medium</t>
  </si>
  <si>
    <t>LR508 White - Large</t>
  </si>
  <si>
    <t>LR508 Black - Small</t>
  </si>
  <si>
    <t>LR508 Black - Medium</t>
  </si>
  <si>
    <t>LR508 Black - Large</t>
  </si>
  <si>
    <t>Commission</t>
  </si>
  <si>
    <t>3% transfer fee</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</si>
</sst>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0.00_ "/>
  </numFmts>
  <fonts count="36">
    <font>
      <sz val="12"/>
      <color theme="1"/>
      <name val="等线"/>
      <charset val="134"/>
      <scheme val="minor"/>
    </font>
    <font>
      <b/>
      <sz val="12"/>
      <color theme="1"/>
      <name val="等线"/>
      <charset val="134"/>
      <scheme val="minor"/>
    </font>
    <font>
      <b/>
      <sz val="14"/>
      <color theme="1"/>
      <name val="等线"/>
      <charset val="134"/>
      <scheme val="minor"/>
    </font>
    <font>
      <u/>
      <sz val="12"/>
      <color rgb="FF800080"/>
      <name val="等线"/>
      <charset val="134"/>
      <scheme val="minor"/>
    </font>
    <font>
      <u/>
      <sz val="12"/>
      <color theme="10"/>
      <name val="等线"/>
      <charset val="134"/>
      <scheme val="minor"/>
    </font>
    <font>
      <sz val="11"/>
      <color theme="1"/>
      <name val="Arial"/>
      <charset val="134"/>
    </font>
    <font>
      <b/>
      <sz val="18"/>
      <color theme="1"/>
      <name val="等线"/>
      <charset val="134"/>
      <scheme val="minor"/>
    </font>
    <font>
      <b/>
      <sz val="12"/>
      <color rgb="FFFF0000"/>
      <name val="等线"/>
      <charset val="134"/>
      <scheme val="minor"/>
    </font>
    <font>
      <b/>
      <sz val="10"/>
      <color rgb="FFFF0000"/>
      <name val="Tahoma"/>
      <charset val="134"/>
    </font>
    <font>
      <sz val="12"/>
      <color rgb="FF0070C0"/>
      <name val="等线"/>
      <charset val="134"/>
      <scheme val="minor"/>
    </font>
    <font>
      <b/>
      <sz val="10"/>
      <color rgb="FF333333"/>
      <name val="Tahoma"/>
      <charset val="134"/>
    </font>
    <font>
      <b/>
      <sz val="11"/>
      <color theme="1"/>
      <name val="Arial"/>
      <charset val="134"/>
    </font>
    <font>
      <b/>
      <sz val="16"/>
      <name val="微软雅黑"/>
      <charset val="134"/>
    </font>
    <font>
      <sz val="14"/>
      <name val="微软雅黑"/>
      <charset val="134"/>
    </font>
    <font>
      <b/>
      <sz val="12"/>
      <name val="微软雅黑"/>
      <charset val="134"/>
    </font>
    <font>
      <sz val="12"/>
      <name val="微软雅黑"/>
      <charset val="134"/>
    </font>
    <font>
      <sz val="11"/>
      <color theme="1"/>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color theme="10"/>
      <name val="等线"/>
      <charset val="134"/>
      <scheme val="minor"/>
    </font>
  </fonts>
  <fills count="37">
    <fill>
      <patternFill patternType="none"/>
    </fill>
    <fill>
      <patternFill patternType="gray125"/>
    </fill>
    <fill>
      <patternFill patternType="solid">
        <fgColor theme="0" tint="-0.249977111117893"/>
        <bgColor indexed="64"/>
      </patternFill>
    </fill>
    <fill>
      <patternFill patternType="solid">
        <fgColor theme="3" tint="0.8"/>
        <bgColor indexed="64"/>
      </patternFill>
    </fill>
    <fill>
      <patternFill patternType="solid">
        <fgColor theme="4" tint="0.8"/>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4" fillId="0" borderId="0" applyNumberFormat="0" applyFill="0" applyBorder="0" applyAlignment="0" applyProtection="0"/>
    <xf numFmtId="0" fontId="17" fillId="0" borderId="0" applyNumberFormat="0" applyFill="0" applyBorder="0" applyAlignment="0" applyProtection="0">
      <alignment vertical="center"/>
    </xf>
    <xf numFmtId="0" fontId="16" fillId="6"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7" borderId="12" applyNumberFormat="0" applyAlignment="0" applyProtection="0">
      <alignment vertical="center"/>
    </xf>
    <xf numFmtId="0" fontId="25" fillId="8" borderId="13" applyNumberFormat="0" applyAlignment="0" applyProtection="0">
      <alignment vertical="center"/>
    </xf>
    <xf numFmtId="0" fontId="26" fillId="8" borderId="12" applyNumberFormat="0" applyAlignment="0" applyProtection="0">
      <alignment vertical="center"/>
    </xf>
    <xf numFmtId="0" fontId="27" fillId="9"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4" fillId="34" borderId="0" applyNumberFormat="0" applyBorder="0" applyAlignment="0" applyProtection="0">
      <alignment vertical="center"/>
    </xf>
    <xf numFmtId="0" fontId="34" fillId="35" borderId="0" applyNumberFormat="0" applyBorder="0" applyAlignment="0" applyProtection="0">
      <alignment vertical="center"/>
    </xf>
    <xf numFmtId="0" fontId="33" fillId="36" borderId="0" applyNumberFormat="0" applyBorder="0" applyAlignment="0" applyProtection="0">
      <alignment vertical="center"/>
    </xf>
  </cellStyleXfs>
  <cellXfs count="62">
    <xf numFmtId="0" fontId="0" fillId="0" borderId="0" xfId="0"/>
    <xf numFmtId="0" fontId="1" fillId="0" borderId="0" xfId="0" applyFont="1" applyAlignment="1">
      <alignment horizontal="center" vertical="center"/>
    </xf>
    <xf numFmtId="0" fontId="0" fillId="0" borderId="0" xfId="0" applyAlignment="1">
      <alignment vertical="center"/>
    </xf>
    <xf numFmtId="0" fontId="0" fillId="0" borderId="0" xfId="0" applyAlignment="1">
      <alignment wrapText="1"/>
    </xf>
    <xf numFmtId="0" fontId="0" fillId="0" borderId="0" xfId="0" applyAlignment="1">
      <alignment horizontal="center" vertical="center"/>
    </xf>
    <xf numFmtId="0" fontId="2" fillId="0" borderId="1" xfId="0" applyFont="1" applyBorder="1" applyAlignment="1">
      <alignment wrapText="1"/>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3" fillId="0" borderId="1" xfId="6" applyFont="1" applyBorder="1" applyAlignment="1">
      <alignment vertical="center" wrapText="1"/>
    </xf>
    <xf numFmtId="7" fontId="0" fillId="0" borderId="1" xfId="0" applyNumberFormat="1" applyBorder="1" applyAlignment="1">
      <alignment horizontal="center" vertical="center"/>
    </xf>
    <xf numFmtId="0" fontId="4" fillId="0" borderId="1" xfId="6" applyBorder="1" applyAlignment="1">
      <alignment vertical="center" wrapText="1"/>
    </xf>
    <xf numFmtId="0" fontId="3" fillId="0" borderId="1" xfId="6" applyFont="1" applyBorder="1" applyAlignment="1">
      <alignment wrapText="1"/>
    </xf>
    <xf numFmtId="0" fontId="0" fillId="0" borderId="2" xfId="0" applyBorder="1" applyAlignment="1">
      <alignment vertical="center" wrapText="1"/>
    </xf>
    <xf numFmtId="0" fontId="4" fillId="0" borderId="1" xfId="6" applyBorder="1" applyAlignment="1">
      <alignment wrapText="1"/>
    </xf>
    <xf numFmtId="7" fontId="0" fillId="0" borderId="1" xfId="0" applyNumberFormat="1" applyBorder="1" applyAlignment="1">
      <alignment vertical="center"/>
    </xf>
    <xf numFmtId="0" fontId="0" fillId="0" borderId="3" xfId="0" applyBorder="1" applyAlignment="1">
      <alignment vertical="center" wrapText="1"/>
    </xf>
    <xf numFmtId="0" fontId="0" fillId="0" borderId="4" xfId="0" applyBorder="1" applyAlignment="1">
      <alignment vertical="center" wrapText="1"/>
    </xf>
    <xf numFmtId="0" fontId="0" fillId="0" borderId="0" xfId="0" applyAlignment="1">
      <alignment vertical="center" wrapText="1"/>
    </xf>
    <xf numFmtId="0" fontId="0" fillId="0" borderId="0" xfId="0" applyAlignment="1">
      <alignment horizontal="center" vertical="center" wrapText="1"/>
    </xf>
    <xf numFmtId="0" fontId="3" fillId="0" borderId="0" xfId="6" applyFont="1" applyAlignment="1">
      <alignment wrapText="1"/>
    </xf>
    <xf numFmtId="7" fontId="0" fillId="0" borderId="0" xfId="0" applyNumberFormat="1" applyAlignment="1">
      <alignment horizontal="center" vertical="center"/>
    </xf>
    <xf numFmtId="176" fontId="0" fillId="0" borderId="0" xfId="0" applyNumberForma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 xfId="0" applyFont="1" applyBorder="1" applyAlignment="1">
      <alignment horizontal="center" vertical="center" wrapText="1"/>
    </xf>
    <xf numFmtId="0" fontId="1" fillId="2"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4" xfId="0" applyFont="1" applyFill="1" applyBorder="1" applyAlignment="1">
      <alignment horizontal="center" vertical="center"/>
    </xf>
    <xf numFmtId="0" fontId="8" fillId="3" borderId="1" xfId="0" applyFont="1" applyFill="1" applyBorder="1" applyAlignment="1">
      <alignment horizontal="center" vertical="center"/>
    </xf>
    <xf numFmtId="0" fontId="4" fillId="3" borderId="1" xfId="6" applyFont="1" applyFill="1" applyBorder="1" applyAlignment="1">
      <alignment vertical="center" wrapText="1"/>
    </xf>
    <xf numFmtId="0" fontId="0" fillId="3" borderId="1" xfId="0" applyFill="1" applyBorder="1" applyAlignment="1">
      <alignment horizontal="center" vertical="center" wrapText="1"/>
    </xf>
    <xf numFmtId="0" fontId="9" fillId="3" borderId="1" xfId="0" applyFont="1" applyFill="1" applyBorder="1" applyAlignment="1">
      <alignment wrapText="1"/>
    </xf>
    <xf numFmtId="0" fontId="0" fillId="3" borderId="1" xfId="0" applyFill="1" applyBorder="1" applyAlignment="1">
      <alignment horizontal="center" vertical="center"/>
    </xf>
    <xf numFmtId="7" fontId="0" fillId="3" borderId="1" xfId="0" applyNumberFormat="1" applyFill="1" applyBorder="1" applyAlignment="1">
      <alignment horizontal="center" vertical="center"/>
    </xf>
    <xf numFmtId="177" fontId="0" fillId="3" borderId="1" xfId="0" applyNumberFormat="1" applyFill="1" applyBorder="1" applyAlignment="1">
      <alignment horizontal="center" vertical="center"/>
    </xf>
    <xf numFmtId="0" fontId="10" fillId="0" borderId="1" xfId="0" applyFont="1" applyBorder="1" applyAlignment="1">
      <alignment horizontal="center" vertical="center"/>
    </xf>
    <xf numFmtId="0" fontId="9" fillId="0" borderId="1" xfId="0" applyFont="1" applyBorder="1" applyAlignment="1">
      <alignment wrapText="1"/>
    </xf>
    <xf numFmtId="177" fontId="0" fillId="0" borderId="1" xfId="0" applyNumberFormat="1" applyBorder="1" applyAlignment="1">
      <alignment horizontal="center" vertical="center"/>
    </xf>
    <xf numFmtId="0" fontId="1" fillId="0" borderId="4" xfId="0" applyFont="1" applyBorder="1" applyAlignment="1">
      <alignment horizontal="right" vertical="center"/>
    </xf>
    <xf numFmtId="7" fontId="0" fillId="0" borderId="4" xfId="0" applyNumberFormat="1" applyBorder="1" applyAlignment="1">
      <alignment horizontal="center" vertical="center"/>
    </xf>
    <xf numFmtId="0" fontId="1" fillId="0" borderId="1" xfId="0" applyFont="1" applyBorder="1" applyAlignment="1">
      <alignment horizontal="right" vertical="center"/>
    </xf>
    <xf numFmtId="176" fontId="0" fillId="4" borderId="1" xfId="0" applyNumberFormat="1" applyFill="1" applyBorder="1" applyAlignment="1">
      <alignment horizontal="center" vertical="center"/>
    </xf>
    <xf numFmtId="0" fontId="11" fillId="0" borderId="1" xfId="0" applyFont="1" applyBorder="1" applyAlignment="1">
      <alignment horizontal="right" vertical="center"/>
    </xf>
    <xf numFmtId="176" fontId="0" fillId="0" borderId="1" xfId="0" applyNumberFormat="1" applyBorder="1" applyAlignment="1">
      <alignment horizontal="center" vertical="center"/>
    </xf>
    <xf numFmtId="0" fontId="0"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3" fillId="5" borderId="0" xfId="0" applyFont="1" applyFill="1" applyAlignment="1">
      <alignment horizontal="left" vertical="center"/>
    </xf>
    <xf numFmtId="0" fontId="14" fillId="0" borderId="0" xfId="0" applyFont="1" applyFill="1" applyAlignment="1">
      <alignment horizontal="left" vertical="center"/>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15"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9" Type="http://schemas.openxmlformats.org/officeDocument/2006/relationships/image" Target="../media/image14.png"/><Relationship Id="rId8" Type="http://schemas.openxmlformats.org/officeDocument/2006/relationships/image" Target="../media/image13.png"/><Relationship Id="rId7" Type="http://schemas.openxmlformats.org/officeDocument/2006/relationships/image" Target="../media/image12.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593090</xdr:colOff>
      <xdr:row>0</xdr:row>
      <xdr:rowOff>168275</xdr:rowOff>
    </xdr:from>
    <xdr:to>
      <xdr:col>2</xdr:col>
      <xdr:colOff>726440</xdr:colOff>
      <xdr:row>0</xdr:row>
      <xdr:rowOff>702310</xdr:rowOff>
    </xdr:to>
    <xdr:pic>
      <xdr:nvPicPr>
        <xdr:cNvPr id="5" name="图片 4"/>
        <xdr:cNvPicPr>
          <a:picLocks noChangeAspect="1"/>
        </xdr:cNvPicPr>
      </xdr:nvPicPr>
      <xdr:blipFill>
        <a:blip r:embed="rId1"/>
        <a:stretch>
          <a:fillRect/>
        </a:stretch>
      </xdr:blipFill>
      <xdr:spPr>
        <a:xfrm>
          <a:off x="1400175" y="168275"/>
          <a:ext cx="1399540" cy="534035"/>
        </a:xfrm>
        <a:prstGeom prst="rect">
          <a:avLst/>
        </a:prstGeom>
        <a:noFill/>
        <a:ln w="9525">
          <a:noFill/>
        </a:ln>
      </xdr:spPr>
    </xdr:pic>
    <xdr:clientData/>
  </xdr:twoCellAnchor>
  <xdr:twoCellAnchor editAs="oneCell">
    <xdr:from>
      <xdr:col>9</xdr:col>
      <xdr:colOff>188595</xdr:colOff>
      <xdr:row>3</xdr:row>
      <xdr:rowOff>100330</xdr:rowOff>
    </xdr:from>
    <xdr:to>
      <xdr:col>9</xdr:col>
      <xdr:colOff>5084445</xdr:colOff>
      <xdr:row>7</xdr:row>
      <xdr:rowOff>1231265</xdr:rowOff>
    </xdr:to>
    <xdr:pic>
      <xdr:nvPicPr>
        <xdr:cNvPr id="3" name="图片 2"/>
        <xdr:cNvPicPr>
          <a:picLocks noChangeAspect="1"/>
        </xdr:cNvPicPr>
      </xdr:nvPicPr>
      <xdr:blipFill>
        <a:blip r:embed="rId2"/>
        <a:stretch>
          <a:fillRect/>
        </a:stretch>
      </xdr:blipFill>
      <xdr:spPr>
        <a:xfrm>
          <a:off x="19393535" y="1789430"/>
          <a:ext cx="4895850" cy="6839585"/>
        </a:xfrm>
        <a:prstGeom prst="rect">
          <a:avLst/>
        </a:prstGeom>
        <a:noFill/>
        <a:ln w="9525">
          <a:noFill/>
        </a:ln>
      </xdr:spPr>
    </xdr:pic>
    <xdr:clientData/>
  </xdr:twoCellAnchor>
  <xdr:twoCellAnchor editAs="oneCell">
    <xdr:from>
      <xdr:col>2</xdr:col>
      <xdr:colOff>0</xdr:colOff>
      <xdr:row>4</xdr:row>
      <xdr:rowOff>0</xdr:rowOff>
    </xdr:from>
    <xdr:to>
      <xdr:col>2</xdr:col>
      <xdr:colOff>1833880</xdr:colOff>
      <xdr:row>5</xdr:row>
      <xdr:rowOff>32385</xdr:rowOff>
    </xdr:to>
    <xdr:pic>
      <xdr:nvPicPr>
        <xdr:cNvPr id="6" name="图片 5"/>
        <xdr:cNvPicPr>
          <a:picLocks noChangeAspect="1"/>
        </xdr:cNvPicPr>
      </xdr:nvPicPr>
      <xdr:blipFill>
        <a:blip r:embed="rId3"/>
        <a:stretch>
          <a:fillRect/>
        </a:stretch>
      </xdr:blipFill>
      <xdr:spPr>
        <a:xfrm>
          <a:off x="2073275" y="2089150"/>
          <a:ext cx="1833880" cy="1784985"/>
        </a:xfrm>
        <a:prstGeom prst="rect">
          <a:avLst/>
        </a:prstGeom>
        <a:noFill/>
        <a:ln w="9525">
          <a:noFill/>
        </a:ln>
      </xdr:spPr>
    </xdr:pic>
    <xdr:clientData/>
  </xdr:twoCellAnchor>
  <xdr:twoCellAnchor editAs="oneCell">
    <xdr:from>
      <xdr:col>2</xdr:col>
      <xdr:colOff>3485515</xdr:colOff>
      <xdr:row>4</xdr:row>
      <xdr:rowOff>0</xdr:rowOff>
    </xdr:from>
    <xdr:to>
      <xdr:col>3</xdr:col>
      <xdr:colOff>1725295</xdr:colOff>
      <xdr:row>4</xdr:row>
      <xdr:rowOff>373380</xdr:rowOff>
    </xdr:to>
    <xdr:pic>
      <xdr:nvPicPr>
        <xdr:cNvPr id="7" name="图片 6"/>
        <xdr:cNvPicPr>
          <a:picLocks noChangeAspect="1"/>
        </xdr:cNvPicPr>
      </xdr:nvPicPr>
      <xdr:blipFill>
        <a:blip r:embed="rId4"/>
        <a:stretch>
          <a:fillRect/>
        </a:stretch>
      </xdr:blipFill>
      <xdr:spPr>
        <a:xfrm>
          <a:off x="5558790" y="2089150"/>
          <a:ext cx="1725930" cy="373380"/>
        </a:xfrm>
        <a:prstGeom prst="rect">
          <a:avLst/>
        </a:prstGeom>
        <a:noFill/>
        <a:ln w="9525">
          <a:noFill/>
        </a:ln>
      </xdr:spPr>
    </xdr:pic>
    <xdr:clientData/>
  </xdr:twoCellAnchor>
  <xdr:twoCellAnchor editAs="oneCell">
    <xdr:from>
      <xdr:col>3</xdr:col>
      <xdr:colOff>11430</xdr:colOff>
      <xdr:row>4</xdr:row>
      <xdr:rowOff>577850</xdr:rowOff>
    </xdr:from>
    <xdr:to>
      <xdr:col>3</xdr:col>
      <xdr:colOff>1202055</xdr:colOff>
      <xdr:row>4</xdr:row>
      <xdr:rowOff>1073150</xdr:rowOff>
    </xdr:to>
    <xdr:pic>
      <xdr:nvPicPr>
        <xdr:cNvPr id="8" name="图片 7"/>
        <xdr:cNvPicPr>
          <a:picLocks noChangeAspect="1"/>
        </xdr:cNvPicPr>
      </xdr:nvPicPr>
      <xdr:blipFill>
        <a:blip r:embed="rId5"/>
        <a:stretch>
          <a:fillRect/>
        </a:stretch>
      </xdr:blipFill>
      <xdr:spPr>
        <a:xfrm>
          <a:off x="5570855" y="2667000"/>
          <a:ext cx="1190625" cy="4953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247650</xdr:colOff>
      <xdr:row>2</xdr:row>
      <xdr:rowOff>114300</xdr:rowOff>
    </xdr:from>
    <xdr:to>
      <xdr:col>1</xdr:col>
      <xdr:colOff>1680845</xdr:colOff>
      <xdr:row>4</xdr:row>
      <xdr:rowOff>365125</xdr:rowOff>
    </xdr:to>
    <xdr:pic>
      <xdr:nvPicPr>
        <xdr:cNvPr id="2" name="图片 1"/>
        <xdr:cNvPicPr>
          <a:picLocks noChangeAspect="1"/>
        </xdr:cNvPicPr>
      </xdr:nvPicPr>
      <xdr:blipFill>
        <a:blip r:embed="rId1"/>
        <a:stretch>
          <a:fillRect/>
        </a:stretch>
      </xdr:blipFill>
      <xdr:spPr>
        <a:xfrm>
          <a:off x="2047875" y="742950"/>
          <a:ext cx="1433195" cy="1523365"/>
        </a:xfrm>
        <a:prstGeom prst="rect">
          <a:avLst/>
        </a:prstGeom>
        <a:noFill/>
        <a:ln w="9525">
          <a:noFill/>
        </a:ln>
      </xdr:spPr>
    </xdr:pic>
    <xdr:clientData/>
  </xdr:twoCellAnchor>
  <xdr:twoCellAnchor editAs="oneCell">
    <xdr:from>
      <xdr:col>1</xdr:col>
      <xdr:colOff>211455</xdr:colOff>
      <xdr:row>23</xdr:row>
      <xdr:rowOff>158115</xdr:rowOff>
    </xdr:from>
    <xdr:to>
      <xdr:col>1</xdr:col>
      <xdr:colOff>1536700</xdr:colOff>
      <xdr:row>25</xdr:row>
      <xdr:rowOff>495935</xdr:rowOff>
    </xdr:to>
    <xdr:pic>
      <xdr:nvPicPr>
        <xdr:cNvPr id="3" name="图片 9"/>
        <xdr:cNvPicPr>
          <a:picLocks noChangeAspect="1"/>
        </xdr:cNvPicPr>
      </xdr:nvPicPr>
      <xdr:blipFill>
        <a:blip r:embed="rId2"/>
        <a:stretch>
          <a:fillRect/>
        </a:stretch>
      </xdr:blipFill>
      <xdr:spPr>
        <a:xfrm>
          <a:off x="2011680" y="14148435"/>
          <a:ext cx="1325245" cy="1610360"/>
        </a:xfrm>
        <a:prstGeom prst="rect">
          <a:avLst/>
        </a:prstGeom>
        <a:noFill/>
        <a:ln w="9525">
          <a:noFill/>
        </a:ln>
      </xdr:spPr>
    </xdr:pic>
    <xdr:clientData/>
  </xdr:twoCellAnchor>
  <xdr:twoCellAnchor editAs="oneCell">
    <xdr:from>
      <xdr:col>1</xdr:col>
      <xdr:colOff>88900</xdr:colOff>
      <xdr:row>5</xdr:row>
      <xdr:rowOff>139700</xdr:rowOff>
    </xdr:from>
    <xdr:to>
      <xdr:col>1</xdr:col>
      <xdr:colOff>1705105</xdr:colOff>
      <xdr:row>7</xdr:row>
      <xdr:rowOff>482600</xdr:rowOff>
    </xdr:to>
    <xdr:pic>
      <xdr:nvPicPr>
        <xdr:cNvPr id="4" name="Picture 3"/>
        <xdr:cNvPicPr>
          <a:picLocks noChangeAspect="1"/>
        </xdr:cNvPicPr>
      </xdr:nvPicPr>
      <xdr:blipFill>
        <a:blip r:embed="rId3" cstate="print">
          <a:extLst>
            <a:ext uri="{28A0092B-C50C-407E-A947-70E740481C1C}">
              <a14:useLocalDpi xmlns:a14="http://schemas.microsoft.com/office/drawing/2010/main" val="0"/>
            </a:ext>
          </a:extLst>
        </a:blip>
        <a:stretch>
          <a:fillRect/>
        </a:stretch>
      </xdr:blipFill>
      <xdr:spPr>
        <a:xfrm>
          <a:off x="1889125" y="2677160"/>
          <a:ext cx="1616075" cy="1615440"/>
        </a:xfrm>
        <a:prstGeom prst="rect">
          <a:avLst/>
        </a:prstGeom>
      </xdr:spPr>
    </xdr:pic>
    <xdr:clientData/>
  </xdr:twoCellAnchor>
  <xdr:twoCellAnchor editAs="oneCell">
    <xdr:from>
      <xdr:col>1</xdr:col>
      <xdr:colOff>139700</xdr:colOff>
      <xdr:row>8</xdr:row>
      <xdr:rowOff>76200</xdr:rowOff>
    </xdr:from>
    <xdr:to>
      <xdr:col>1</xdr:col>
      <xdr:colOff>1633084</xdr:colOff>
      <xdr:row>10</xdr:row>
      <xdr:rowOff>546100</xdr:rowOff>
    </xdr:to>
    <xdr:pic>
      <xdr:nvPicPr>
        <xdr:cNvPr id="5" name="Picture 4"/>
        <xdr:cNvPicPr>
          <a:picLocks noChangeAspect="1"/>
        </xdr:cNvPicPr>
      </xdr:nvPicPr>
      <xdr:blipFill>
        <a:blip r:embed="rId4" cstate="print">
          <a:extLst>
            <a:ext uri="{28A0092B-C50C-407E-A947-70E740481C1C}">
              <a14:useLocalDpi xmlns:a14="http://schemas.microsoft.com/office/drawing/2010/main" val="0"/>
            </a:ext>
          </a:extLst>
        </a:blip>
        <a:stretch>
          <a:fillRect/>
        </a:stretch>
      </xdr:blipFill>
      <xdr:spPr>
        <a:xfrm>
          <a:off x="1939925" y="4522470"/>
          <a:ext cx="1492885" cy="1742440"/>
        </a:xfrm>
        <a:prstGeom prst="rect">
          <a:avLst/>
        </a:prstGeom>
      </xdr:spPr>
    </xdr:pic>
    <xdr:clientData/>
  </xdr:twoCellAnchor>
  <xdr:twoCellAnchor editAs="oneCell">
    <xdr:from>
      <xdr:col>1</xdr:col>
      <xdr:colOff>101600</xdr:colOff>
      <xdr:row>11</xdr:row>
      <xdr:rowOff>165100</xdr:rowOff>
    </xdr:from>
    <xdr:to>
      <xdr:col>1</xdr:col>
      <xdr:colOff>1698373</xdr:colOff>
      <xdr:row>13</xdr:row>
      <xdr:rowOff>495300</xdr:rowOff>
    </xdr:to>
    <xdr:pic>
      <xdr:nvPicPr>
        <xdr:cNvPr id="6" name="Picture 5"/>
        <xdr:cNvPicPr>
          <a:picLocks noChangeAspect="1"/>
        </xdr:cNvPicPr>
      </xdr:nvPicPr>
      <xdr:blipFill>
        <a:blip r:embed="rId5" cstate="print">
          <a:extLst>
            <a:ext uri="{28A0092B-C50C-407E-A947-70E740481C1C}">
              <a14:useLocalDpi xmlns:a14="http://schemas.microsoft.com/office/drawing/2010/main" val="0"/>
            </a:ext>
          </a:extLst>
        </a:blip>
        <a:stretch>
          <a:fillRect/>
        </a:stretch>
      </xdr:blipFill>
      <xdr:spPr>
        <a:xfrm>
          <a:off x="1901825" y="6520180"/>
          <a:ext cx="1596390" cy="1602740"/>
        </a:xfrm>
        <a:prstGeom prst="rect">
          <a:avLst/>
        </a:prstGeom>
      </xdr:spPr>
    </xdr:pic>
    <xdr:clientData/>
  </xdr:twoCellAnchor>
  <xdr:twoCellAnchor editAs="oneCell">
    <xdr:from>
      <xdr:col>1</xdr:col>
      <xdr:colOff>114300</xdr:colOff>
      <xdr:row>14</xdr:row>
      <xdr:rowOff>152400</xdr:rowOff>
    </xdr:from>
    <xdr:to>
      <xdr:col>1</xdr:col>
      <xdr:colOff>1685983</xdr:colOff>
      <xdr:row>16</xdr:row>
      <xdr:rowOff>444500</xdr:rowOff>
    </xdr:to>
    <xdr:pic>
      <xdr:nvPicPr>
        <xdr:cNvPr id="7" name="Picture 6"/>
        <xdr:cNvPicPr>
          <a:picLocks noChangeAspect="1"/>
        </xdr:cNvPicPr>
      </xdr:nvPicPr>
      <xdr:blipFill>
        <a:blip r:embed="rId6" cstate="print">
          <a:extLst>
            <a:ext uri="{28A0092B-C50C-407E-A947-70E740481C1C}">
              <a14:useLocalDpi xmlns:a14="http://schemas.microsoft.com/office/drawing/2010/main" val="0"/>
            </a:ext>
          </a:extLst>
        </a:blip>
        <a:stretch>
          <a:fillRect/>
        </a:stretch>
      </xdr:blipFill>
      <xdr:spPr>
        <a:xfrm>
          <a:off x="1914525" y="8416290"/>
          <a:ext cx="1571625" cy="1564640"/>
        </a:xfrm>
        <a:prstGeom prst="rect">
          <a:avLst/>
        </a:prstGeom>
      </xdr:spPr>
    </xdr:pic>
    <xdr:clientData/>
  </xdr:twoCellAnchor>
  <xdr:twoCellAnchor editAs="oneCell">
    <xdr:from>
      <xdr:col>1</xdr:col>
      <xdr:colOff>139700</xdr:colOff>
      <xdr:row>17</xdr:row>
      <xdr:rowOff>12700</xdr:rowOff>
    </xdr:from>
    <xdr:to>
      <xdr:col>1</xdr:col>
      <xdr:colOff>1587500</xdr:colOff>
      <xdr:row>19</xdr:row>
      <xdr:rowOff>587477</xdr:rowOff>
    </xdr:to>
    <xdr:pic>
      <xdr:nvPicPr>
        <xdr:cNvPr id="8" name="Picture 7"/>
        <xdr:cNvPicPr>
          <a:picLocks noChangeAspect="1"/>
        </xdr:cNvPicPr>
      </xdr:nvPicPr>
      <xdr:blipFill>
        <a:blip r:embed="rId7" cstate="print">
          <a:extLst>
            <a:ext uri="{28A0092B-C50C-407E-A947-70E740481C1C}">
              <a14:useLocalDpi xmlns:a14="http://schemas.microsoft.com/office/drawing/2010/main" val="0"/>
            </a:ext>
          </a:extLst>
        </a:blip>
        <a:stretch>
          <a:fillRect/>
        </a:stretch>
      </xdr:blipFill>
      <xdr:spPr>
        <a:xfrm>
          <a:off x="1939925" y="10185400"/>
          <a:ext cx="1447800" cy="1847215"/>
        </a:xfrm>
        <a:prstGeom prst="rect">
          <a:avLst/>
        </a:prstGeom>
      </xdr:spPr>
    </xdr:pic>
    <xdr:clientData/>
  </xdr:twoCellAnchor>
  <xdr:twoCellAnchor editAs="oneCell">
    <xdr:from>
      <xdr:col>1</xdr:col>
      <xdr:colOff>152401</xdr:colOff>
      <xdr:row>20</xdr:row>
      <xdr:rowOff>76200</xdr:rowOff>
    </xdr:from>
    <xdr:to>
      <xdr:col>1</xdr:col>
      <xdr:colOff>1688729</xdr:colOff>
      <xdr:row>22</xdr:row>
      <xdr:rowOff>571500</xdr:rowOff>
    </xdr:to>
    <xdr:pic>
      <xdr:nvPicPr>
        <xdr:cNvPr id="9" name="Picture 8"/>
        <xdr:cNvPicPr>
          <a:picLocks noChangeAspect="1"/>
        </xdr:cNvPicPr>
      </xdr:nvPicPr>
      <xdr:blipFill>
        <a:blip r:embed="rId8" cstate="print">
          <a:extLst>
            <a:ext uri="{28A0092B-C50C-407E-A947-70E740481C1C}">
              <a14:useLocalDpi xmlns:a14="http://schemas.microsoft.com/office/drawing/2010/main" val="0"/>
            </a:ext>
          </a:extLst>
        </a:blip>
        <a:stretch>
          <a:fillRect/>
        </a:stretch>
      </xdr:blipFill>
      <xdr:spPr>
        <a:xfrm>
          <a:off x="1952625" y="12157710"/>
          <a:ext cx="1536065" cy="1767840"/>
        </a:xfrm>
        <a:prstGeom prst="rect">
          <a:avLst/>
        </a:prstGeom>
      </xdr:spPr>
    </xdr:pic>
    <xdr:clientData/>
  </xdr:twoCellAnchor>
  <xdr:twoCellAnchor editAs="oneCell">
    <xdr:from>
      <xdr:col>1</xdr:col>
      <xdr:colOff>203200</xdr:colOff>
      <xdr:row>26</xdr:row>
      <xdr:rowOff>38100</xdr:rowOff>
    </xdr:from>
    <xdr:to>
      <xdr:col>1</xdr:col>
      <xdr:colOff>1600200</xdr:colOff>
      <xdr:row>28</xdr:row>
      <xdr:rowOff>550219</xdr:rowOff>
    </xdr:to>
    <xdr:pic>
      <xdr:nvPicPr>
        <xdr:cNvPr id="10" name="Picture 9"/>
        <xdr:cNvPicPr>
          <a:picLocks noChangeAspect="1"/>
        </xdr:cNvPicPr>
      </xdr:nvPicPr>
      <xdr:blipFill>
        <a:blip r:embed="rId9" cstate="print">
          <a:extLst>
            <a:ext uri="{28A0092B-C50C-407E-A947-70E740481C1C}">
              <a14:useLocalDpi xmlns:a14="http://schemas.microsoft.com/office/drawing/2010/main" val="0"/>
            </a:ext>
          </a:extLst>
        </a:blip>
        <a:stretch>
          <a:fillRect/>
        </a:stretch>
      </xdr:blipFill>
      <xdr:spPr>
        <a:xfrm>
          <a:off x="2003425" y="15937230"/>
          <a:ext cx="1397000" cy="17843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4" Type="http://schemas.openxmlformats.org/officeDocument/2006/relationships/hyperlink" Target="https://detail.1688.com/offer/677115538735.html?spm=a2615.2177701.autotrace-offerGeneral.8.6bc53e0fcLTS3Q" TargetMode="External"/><Relationship Id="rId3" Type="http://schemas.openxmlformats.org/officeDocument/2006/relationships/hyperlink" Target="https://detail.1688.com/offer/671660493273.html?spm=a261y.7663282.108118130105804.32.568a544b0v98lc" TargetMode="External"/><Relationship Id="rId2" Type="http://schemas.openxmlformats.org/officeDocument/2006/relationships/hyperlink" Target="https://detail.1688.com/offer/675748492334.html?spm=a261y.7663282.10811813088311.3.4064544b91l7AM&amp;sk=consign"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4"/>
  <sheetViews>
    <sheetView tabSelected="1" zoomScale="85" zoomScaleNormal="85" workbookViewId="0">
      <selection activeCell="I8" sqref="I8"/>
    </sheetView>
  </sheetViews>
  <sheetFormatPr defaultColWidth="11" defaultRowHeight="15.75"/>
  <cols>
    <col min="1" max="1" width="10.5916666666667" style="24" customWidth="1"/>
    <col min="2" max="2" width="16.6166666666667" style="3" customWidth="1"/>
    <col min="3" max="3" width="45.75" style="3" customWidth="1"/>
    <col min="4" max="4" width="24.375" style="3" customWidth="1"/>
    <col min="5" max="5" width="13.5333333333333" style="4" customWidth="1"/>
    <col min="6" max="6" width="18.825" style="4" customWidth="1"/>
    <col min="7" max="7" width="20.4416666666667" style="4" customWidth="1"/>
    <col min="8" max="8" width="34.2583333333333" style="4" customWidth="1"/>
    <col min="9" max="9" width="67.6416666666667" customWidth="1"/>
    <col min="10" max="10" width="67.6416666666667" customWidth="1"/>
  </cols>
  <sheetData>
    <row r="1" ht="57" customHeight="1" spans="1:8">
      <c r="A1" s="29" t="s">
        <v>0</v>
      </c>
      <c r="B1" s="29"/>
      <c r="C1" s="29"/>
      <c r="D1" s="29"/>
      <c r="E1" s="29"/>
      <c r="F1" s="29"/>
      <c r="G1" s="29"/>
      <c r="H1" s="29"/>
    </row>
    <row r="2" ht="54" customHeight="1" spans="1:8">
      <c r="A2" s="30" t="s">
        <v>1</v>
      </c>
      <c r="B2" s="31"/>
      <c r="C2" s="31"/>
      <c r="D2" s="32"/>
      <c r="E2" s="32"/>
      <c r="F2" s="32"/>
      <c r="G2" s="32"/>
      <c r="H2" s="33"/>
    </row>
    <row r="3" customFormat="1" ht="22" customHeight="1" spans="1:8">
      <c r="A3" s="11" t="s">
        <v>2</v>
      </c>
      <c r="B3" s="34"/>
      <c r="C3" s="34"/>
      <c r="D3" s="11" t="s">
        <v>3</v>
      </c>
      <c r="E3" s="34"/>
      <c r="F3" s="34"/>
      <c r="G3" s="34"/>
      <c r="H3" s="34"/>
    </row>
    <row r="4" s="1" customFormat="1" ht="31.5" spans="1:9">
      <c r="A4" s="35" t="s">
        <v>4</v>
      </c>
      <c r="B4" s="36" t="s">
        <v>5</v>
      </c>
      <c r="C4" s="36" t="s">
        <v>6</v>
      </c>
      <c r="D4" s="36" t="s">
        <v>7</v>
      </c>
      <c r="E4" s="37" t="s">
        <v>8</v>
      </c>
      <c r="F4" s="36" t="s">
        <v>9</v>
      </c>
      <c r="G4" s="35" t="s">
        <v>10</v>
      </c>
      <c r="H4" s="35" t="s">
        <v>11</v>
      </c>
      <c r="I4" s="35" t="s">
        <v>12</v>
      </c>
    </row>
    <row r="5" ht="138" customHeight="1" spans="1:8">
      <c r="A5" s="38" t="s">
        <v>13</v>
      </c>
      <c r="B5" s="39" t="s">
        <v>14</v>
      </c>
      <c r="C5" s="40"/>
      <c r="D5" s="41" t="s">
        <v>15</v>
      </c>
      <c r="E5" s="42">
        <v>100</v>
      </c>
      <c r="F5" s="43">
        <v>6</v>
      </c>
      <c r="G5" s="43"/>
      <c r="H5" s="44">
        <f>E5*F5+G5</f>
        <v>600</v>
      </c>
    </row>
    <row r="6" ht="140" customHeight="1" spans="1:8">
      <c r="A6" s="45">
        <v>2</v>
      </c>
      <c r="B6" s="14"/>
      <c r="C6" s="13"/>
      <c r="D6" s="46"/>
      <c r="E6" s="8"/>
      <c r="F6" s="15"/>
      <c r="G6" s="15"/>
      <c r="H6" s="47">
        <f>E6*F6+G6</f>
        <v>0</v>
      </c>
    </row>
    <row r="7" ht="140" customHeight="1" spans="1:8">
      <c r="A7" s="45">
        <v>3</v>
      </c>
      <c r="B7" s="14"/>
      <c r="C7" s="13"/>
      <c r="D7" s="46"/>
      <c r="E7" s="8"/>
      <c r="F7" s="15"/>
      <c r="G7" s="15"/>
      <c r="H7" s="47"/>
    </row>
    <row r="8" ht="140" customHeight="1" spans="1:8">
      <c r="A8" s="45">
        <v>4</v>
      </c>
      <c r="B8" s="14"/>
      <c r="C8" s="13"/>
      <c r="D8" s="46"/>
      <c r="E8" s="8"/>
      <c r="F8" s="15"/>
      <c r="G8" s="15"/>
      <c r="H8" s="47"/>
    </row>
    <row r="9" ht="19" customHeight="1" spans="5:10">
      <c r="E9" s="48" t="s">
        <v>16</v>
      </c>
      <c r="F9" s="48"/>
      <c r="G9" s="48"/>
      <c r="H9" s="49">
        <f>SUM(H5:H6)</f>
        <v>600</v>
      </c>
      <c r="I9" s="4"/>
      <c r="J9" s="4"/>
    </row>
    <row r="10" ht="19" customHeight="1" spans="5:10">
      <c r="E10" s="50" t="s">
        <v>17</v>
      </c>
      <c r="F10" s="50"/>
      <c r="G10" s="50"/>
      <c r="H10" s="51">
        <f>H9/6.9</f>
        <v>86.9565217391304</v>
      </c>
      <c r="I10" s="4"/>
      <c r="J10" s="4"/>
    </row>
    <row r="11" ht="19" customHeight="1" spans="5:10">
      <c r="E11" s="52" t="s">
        <v>18</v>
      </c>
      <c r="F11" s="52"/>
      <c r="G11" s="52"/>
      <c r="H11" s="51">
        <f>H10*0.1</f>
        <v>8.69565217391304</v>
      </c>
      <c r="I11" s="4"/>
      <c r="J11" s="4"/>
    </row>
    <row r="12" ht="19" customHeight="1" spans="5:10">
      <c r="E12" s="52" t="s">
        <v>19</v>
      </c>
      <c r="F12" s="52"/>
      <c r="G12" s="52"/>
      <c r="H12" s="51" t="s">
        <v>20</v>
      </c>
      <c r="I12" s="4"/>
      <c r="J12" s="4"/>
    </row>
    <row r="13" ht="35" customHeight="1" spans="5:10">
      <c r="E13" s="52" t="s">
        <v>21</v>
      </c>
      <c r="F13" s="52"/>
      <c r="G13" s="52"/>
      <c r="H13" s="53" t="s">
        <v>20</v>
      </c>
      <c r="I13" s="24"/>
      <c r="J13" s="24" t="s">
        <v>22</v>
      </c>
    </row>
    <row r="14" ht="19" customHeight="1" spans="5:10">
      <c r="E14" s="50" t="s">
        <v>23</v>
      </c>
      <c r="F14" s="50"/>
      <c r="G14" s="50"/>
      <c r="H14" s="53">
        <f>SUM(H10:H13)</f>
        <v>95.6521739130435</v>
      </c>
      <c r="I14" s="4"/>
      <c r="J14" s="4"/>
    </row>
    <row r="15" ht="97" customHeight="1" spans="1:7">
      <c r="A15" s="54" t="s">
        <v>12</v>
      </c>
      <c r="B15" s="54" t="s">
        <v>24</v>
      </c>
      <c r="C15" s="54"/>
      <c r="D15" s="54"/>
      <c r="E15" s="54"/>
      <c r="F15" s="54"/>
      <c r="G15" s="27"/>
    </row>
    <row r="16" ht="22.5" spans="1:3">
      <c r="A16" s="55" t="s">
        <v>25</v>
      </c>
      <c r="B16" s="56"/>
      <c r="C16" s="56"/>
    </row>
    <row r="17" ht="20.25" spans="1:4">
      <c r="A17" s="57" t="s">
        <v>26</v>
      </c>
      <c r="B17" s="57"/>
      <c r="C17" s="57"/>
      <c r="D17" s="57"/>
    </row>
    <row r="18" ht="18" spans="1:4">
      <c r="A18" s="58" t="s">
        <v>27</v>
      </c>
      <c r="B18" s="58"/>
      <c r="C18" s="58"/>
      <c r="D18" s="58"/>
    </row>
    <row r="19" ht="17.25" spans="1:4">
      <c r="A19" s="59" t="s">
        <v>28</v>
      </c>
      <c r="B19" s="59"/>
      <c r="C19" s="59"/>
      <c r="D19" s="59"/>
    </row>
    <row r="20" ht="17.25" spans="1:4">
      <c r="A20" s="59" t="s">
        <v>29</v>
      </c>
      <c r="B20" s="59"/>
      <c r="C20" s="59"/>
      <c r="D20" s="59"/>
    </row>
    <row r="21" ht="17.25" spans="1:4">
      <c r="A21" s="59" t="s">
        <v>30</v>
      </c>
      <c r="B21" s="59"/>
      <c r="C21" s="59"/>
      <c r="D21" s="59"/>
    </row>
    <row r="22" ht="17.25" spans="1:4">
      <c r="A22" s="59" t="s">
        <v>31</v>
      </c>
      <c r="B22" s="59"/>
      <c r="C22" s="59"/>
      <c r="D22" s="59"/>
    </row>
    <row r="23" ht="45" customHeight="1" spans="1:4">
      <c r="A23" s="60" t="s">
        <v>32</v>
      </c>
      <c r="B23" s="60"/>
      <c r="C23" s="60"/>
      <c r="D23" s="60"/>
    </row>
    <row r="24" ht="17.25" spans="1:4">
      <c r="A24" s="59" t="s">
        <v>33</v>
      </c>
      <c r="B24" s="59"/>
      <c r="C24" s="59"/>
      <c r="D24" s="59"/>
    </row>
    <row r="25" ht="17.25" spans="1:4">
      <c r="A25" s="59" t="s">
        <v>34</v>
      </c>
      <c r="B25" s="59"/>
      <c r="C25" s="59"/>
      <c r="D25" s="59"/>
    </row>
    <row r="26" ht="17.25" spans="1:4">
      <c r="A26" s="59"/>
      <c r="B26" s="59"/>
      <c r="C26" s="59"/>
      <c r="D26" s="59"/>
    </row>
    <row r="27" ht="17.25" spans="1:4">
      <c r="A27" s="59" t="s">
        <v>35</v>
      </c>
      <c r="B27" s="59"/>
      <c r="C27" s="59"/>
      <c r="D27" s="59"/>
    </row>
    <row r="28" ht="17.25" spans="1:4">
      <c r="A28" s="59" t="s">
        <v>36</v>
      </c>
      <c r="B28" s="59"/>
      <c r="C28" s="59"/>
      <c r="D28" s="59"/>
    </row>
    <row r="29" ht="17.25" spans="1:4">
      <c r="A29" s="59" t="s">
        <v>37</v>
      </c>
      <c r="B29" s="59"/>
      <c r="C29" s="59"/>
      <c r="D29" s="59"/>
    </row>
    <row r="30" ht="17.25" spans="1:4">
      <c r="A30" s="59" t="s">
        <v>38</v>
      </c>
      <c r="B30" s="59"/>
      <c r="C30" s="59"/>
      <c r="D30" s="59"/>
    </row>
    <row r="33" ht="20.25" spans="1:4">
      <c r="A33" s="57" t="s">
        <v>39</v>
      </c>
      <c r="B33" s="57"/>
      <c r="C33" s="57"/>
      <c r="D33" s="57"/>
    </row>
    <row r="34" ht="18" spans="1:4">
      <c r="A34" s="59" t="s">
        <v>40</v>
      </c>
      <c r="B34" s="59"/>
      <c r="C34" s="59"/>
      <c r="D34" s="59"/>
    </row>
    <row r="35" ht="17.25" spans="1:4">
      <c r="A35" s="59" t="s">
        <v>41</v>
      </c>
      <c r="B35" s="59"/>
      <c r="C35" s="59"/>
      <c r="D35" s="59"/>
    </row>
    <row r="36" ht="17.25" spans="1:4">
      <c r="A36" s="59" t="s">
        <v>42</v>
      </c>
      <c r="B36" s="59"/>
      <c r="C36" s="59"/>
      <c r="D36" s="59"/>
    </row>
    <row r="37" ht="17.25" spans="1:4">
      <c r="A37" s="59" t="s">
        <v>43</v>
      </c>
      <c r="B37" s="59"/>
      <c r="C37" s="59"/>
      <c r="D37" s="59"/>
    </row>
    <row r="38" ht="17.25" spans="1:1">
      <c r="A38" s="61"/>
    </row>
    <row r="39" ht="20.25" spans="1:4">
      <c r="A39" s="57" t="s">
        <v>44</v>
      </c>
      <c r="B39" s="57"/>
      <c r="C39" s="57"/>
      <c r="D39" s="57"/>
    </row>
    <row r="40" ht="18" spans="1:4">
      <c r="A40" s="59" t="s">
        <v>45</v>
      </c>
      <c r="B40" s="59"/>
      <c r="C40" s="59"/>
      <c r="D40" s="59"/>
    </row>
    <row r="41" ht="36" customHeight="1" spans="1:4">
      <c r="A41" s="60" t="s">
        <v>46</v>
      </c>
      <c r="B41" s="60"/>
      <c r="C41" s="60"/>
      <c r="D41" s="60"/>
    </row>
    <row r="42" ht="17.25" spans="1:4">
      <c r="A42" s="59"/>
      <c r="B42" s="59"/>
      <c r="C42" s="59"/>
      <c r="D42" s="59"/>
    </row>
    <row r="43" ht="20.25" spans="1:4">
      <c r="A43" s="57" t="s">
        <v>47</v>
      </c>
      <c r="B43" s="57"/>
      <c r="C43" s="57"/>
      <c r="D43" s="57"/>
    </row>
    <row r="44" ht="338" customHeight="1" spans="1:4">
      <c r="A44" s="60" t="s">
        <v>48</v>
      </c>
      <c r="B44" s="60"/>
      <c r="C44" s="60"/>
      <c r="D44" s="60"/>
    </row>
  </sheetData>
  <mergeCells count="37">
    <mergeCell ref="A1:H1"/>
    <mergeCell ref="A2:H2"/>
    <mergeCell ref="B3:C3"/>
    <mergeCell ref="E3:H3"/>
    <mergeCell ref="E9:G9"/>
    <mergeCell ref="E10:G10"/>
    <mergeCell ref="E11:G11"/>
    <mergeCell ref="E12:G12"/>
    <mergeCell ref="E13:G13"/>
    <mergeCell ref="E14:G14"/>
    <mergeCell ref="B15:F15"/>
    <mergeCell ref="A16:C16"/>
    <mergeCell ref="A17:D17"/>
    <mergeCell ref="A18:D18"/>
    <mergeCell ref="A19:D19"/>
    <mergeCell ref="A20:D20"/>
    <mergeCell ref="A21:D21"/>
    <mergeCell ref="A22:D22"/>
    <mergeCell ref="A23:D23"/>
    <mergeCell ref="A24:D24"/>
    <mergeCell ref="A25:D25"/>
    <mergeCell ref="A26:D26"/>
    <mergeCell ref="A27:D27"/>
    <mergeCell ref="A28:D28"/>
    <mergeCell ref="A29:D29"/>
    <mergeCell ref="A30:D30"/>
    <mergeCell ref="A33:D33"/>
    <mergeCell ref="A34:D34"/>
    <mergeCell ref="A35:D35"/>
    <mergeCell ref="A36:D36"/>
    <mergeCell ref="A37:D37"/>
    <mergeCell ref="A39:D39"/>
    <mergeCell ref="A40:D40"/>
    <mergeCell ref="A41:D41"/>
    <mergeCell ref="A42:D42"/>
    <mergeCell ref="A43:D43"/>
    <mergeCell ref="A44:D44"/>
  </mergeCells>
  <pageMargins left="0.7" right="0.7" top="0.75" bottom="0.75" header="0.3" footer="0.3"/>
  <pageSetup paperSize="1"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workbookViewId="0">
      <selection activeCell="D35" sqref="D35"/>
    </sheetView>
  </sheetViews>
  <sheetFormatPr defaultColWidth="11" defaultRowHeight="15.75" outlineLevelCol="6"/>
  <cols>
    <col min="1" max="2" width="23.625" style="3" customWidth="1"/>
    <col min="3" max="3" width="41.875" style="3" customWidth="1"/>
    <col min="4" max="4" width="15" style="4" customWidth="1"/>
    <col min="5" max="5" width="26" style="4" customWidth="1"/>
    <col min="6" max="6" width="14.375" style="4" customWidth="1"/>
    <col min="7" max="7" width="20.5" style="4" customWidth="1"/>
  </cols>
  <sheetData>
    <row r="1" ht="18" spans="1:7">
      <c r="A1" s="5" t="s">
        <v>49</v>
      </c>
      <c r="B1" s="5"/>
      <c r="C1" s="5"/>
      <c r="D1" s="6"/>
      <c r="E1" s="7"/>
      <c r="F1" s="7"/>
      <c r="G1" s="8"/>
    </row>
    <row r="2" s="1" customFormat="1" ht="31.5" spans="1:7">
      <c r="A2" s="9" t="s">
        <v>50</v>
      </c>
      <c r="B2" s="9"/>
      <c r="C2" s="9" t="s">
        <v>5</v>
      </c>
      <c r="D2" s="10" t="s">
        <v>8</v>
      </c>
      <c r="E2" s="7" t="s">
        <v>9</v>
      </c>
      <c r="F2" s="7" t="s">
        <v>51</v>
      </c>
      <c r="G2" s="11" t="s">
        <v>10</v>
      </c>
    </row>
    <row r="3" s="2" customFormat="1" ht="50.1" customHeight="1" spans="1:7">
      <c r="A3" s="12" t="s">
        <v>52</v>
      </c>
      <c r="B3" s="13"/>
      <c r="C3" s="14" t="s">
        <v>53</v>
      </c>
      <c r="D3" s="8">
        <v>1</v>
      </c>
      <c r="E3" s="15">
        <v>141</v>
      </c>
      <c r="F3" s="15">
        <f>D3*E3</f>
        <v>141</v>
      </c>
      <c r="G3" s="15"/>
    </row>
    <row r="4" s="2" customFormat="1" ht="50.1" customHeight="1" spans="1:7">
      <c r="A4" s="12" t="s">
        <v>54</v>
      </c>
      <c r="B4" s="13"/>
      <c r="C4" s="16" t="s">
        <v>53</v>
      </c>
      <c r="D4" s="8">
        <v>1</v>
      </c>
      <c r="E4" s="15">
        <v>141</v>
      </c>
      <c r="F4" s="15">
        <f t="shared" ref="F4:F29" si="0">D4*E4</f>
        <v>141</v>
      </c>
      <c r="G4" s="15"/>
    </row>
    <row r="5" s="2" customFormat="1" ht="50.1" customHeight="1" spans="1:7">
      <c r="A5" s="12" t="s">
        <v>55</v>
      </c>
      <c r="B5" s="13"/>
      <c r="C5" s="14" t="s">
        <v>53</v>
      </c>
      <c r="D5" s="8">
        <v>1</v>
      </c>
      <c r="E5" s="15">
        <v>141</v>
      </c>
      <c r="F5" s="15">
        <f t="shared" si="0"/>
        <v>141</v>
      </c>
      <c r="G5" s="15"/>
    </row>
    <row r="6" ht="50.1" customHeight="1" spans="1:7">
      <c r="A6" s="12" t="s">
        <v>56</v>
      </c>
      <c r="B6" s="13"/>
      <c r="C6" s="16" t="s">
        <v>57</v>
      </c>
      <c r="D6" s="8">
        <v>1</v>
      </c>
      <c r="E6" s="15">
        <v>90</v>
      </c>
      <c r="F6" s="15">
        <f t="shared" si="0"/>
        <v>90</v>
      </c>
      <c r="G6" s="15"/>
    </row>
    <row r="7" ht="50.1" customHeight="1" spans="1:7">
      <c r="A7" s="12" t="s">
        <v>58</v>
      </c>
      <c r="B7" s="13"/>
      <c r="C7" s="16" t="s">
        <v>57</v>
      </c>
      <c r="D7" s="8">
        <v>1</v>
      </c>
      <c r="E7" s="15">
        <v>90</v>
      </c>
      <c r="F7" s="15">
        <f t="shared" si="0"/>
        <v>90</v>
      </c>
      <c r="G7" s="15"/>
    </row>
    <row r="8" ht="50.1" customHeight="1" spans="1:7">
      <c r="A8" s="12" t="s">
        <v>59</v>
      </c>
      <c r="B8" s="13"/>
      <c r="C8" s="16" t="s">
        <v>57</v>
      </c>
      <c r="D8" s="8">
        <v>1</v>
      </c>
      <c r="E8" s="15">
        <v>90</v>
      </c>
      <c r="F8" s="15">
        <f t="shared" si="0"/>
        <v>90</v>
      </c>
      <c r="G8" s="15"/>
    </row>
    <row r="9" ht="50.1" customHeight="1" spans="1:7">
      <c r="A9" s="12" t="s">
        <v>60</v>
      </c>
      <c r="B9" s="13"/>
      <c r="C9" s="16" t="s">
        <v>57</v>
      </c>
      <c r="D9" s="8">
        <v>1</v>
      </c>
      <c r="E9" s="15">
        <v>90</v>
      </c>
      <c r="F9" s="15">
        <f t="shared" si="0"/>
        <v>90</v>
      </c>
      <c r="G9" s="15"/>
    </row>
    <row r="10" ht="50.1" customHeight="1" spans="1:7">
      <c r="A10" s="12" t="s">
        <v>61</v>
      </c>
      <c r="B10" s="13"/>
      <c r="C10" s="16" t="s">
        <v>57</v>
      </c>
      <c r="D10" s="8">
        <v>1</v>
      </c>
      <c r="E10" s="15">
        <v>90</v>
      </c>
      <c r="F10" s="15">
        <f t="shared" si="0"/>
        <v>90</v>
      </c>
      <c r="G10" s="15"/>
    </row>
    <row r="11" ht="50.1" customHeight="1" spans="1:7">
      <c r="A11" s="12" t="s">
        <v>62</v>
      </c>
      <c r="B11" s="13"/>
      <c r="C11" s="16" t="s">
        <v>57</v>
      </c>
      <c r="D11" s="8">
        <v>1</v>
      </c>
      <c r="E11" s="15">
        <v>90</v>
      </c>
      <c r="F11" s="15">
        <f t="shared" si="0"/>
        <v>90</v>
      </c>
      <c r="G11" s="15"/>
    </row>
    <row r="12" ht="50.1" customHeight="1" spans="1:7">
      <c r="A12" s="12" t="s">
        <v>63</v>
      </c>
      <c r="B12" s="13"/>
      <c r="C12" s="16" t="s">
        <v>57</v>
      </c>
      <c r="D12" s="8">
        <v>1</v>
      </c>
      <c r="E12" s="15">
        <v>90</v>
      </c>
      <c r="F12" s="15">
        <f t="shared" si="0"/>
        <v>90</v>
      </c>
      <c r="G12" s="15"/>
    </row>
    <row r="13" ht="50.1" customHeight="1" spans="1:7">
      <c r="A13" s="12" t="s">
        <v>64</v>
      </c>
      <c r="B13" s="13"/>
      <c r="C13" s="16" t="s">
        <v>57</v>
      </c>
      <c r="D13" s="8">
        <v>1</v>
      </c>
      <c r="E13" s="15">
        <v>90</v>
      </c>
      <c r="F13" s="15">
        <f t="shared" si="0"/>
        <v>90</v>
      </c>
      <c r="G13" s="15"/>
    </row>
    <row r="14" ht="50.1" customHeight="1" spans="1:7">
      <c r="A14" s="12" t="s">
        <v>65</v>
      </c>
      <c r="B14" s="13"/>
      <c r="C14" s="16" t="s">
        <v>57</v>
      </c>
      <c r="D14" s="8">
        <v>1</v>
      </c>
      <c r="E14" s="15">
        <v>90</v>
      </c>
      <c r="F14" s="15">
        <f t="shared" si="0"/>
        <v>90</v>
      </c>
      <c r="G14" s="15"/>
    </row>
    <row r="15" ht="50.1" customHeight="1" spans="1:7">
      <c r="A15" s="12" t="s">
        <v>66</v>
      </c>
      <c r="B15" s="13"/>
      <c r="C15" s="16" t="s">
        <v>57</v>
      </c>
      <c r="D15" s="8">
        <v>1</v>
      </c>
      <c r="E15" s="15">
        <v>90</v>
      </c>
      <c r="F15" s="15">
        <f t="shared" si="0"/>
        <v>90</v>
      </c>
      <c r="G15" s="15"/>
    </row>
    <row r="16" ht="50.1" customHeight="1" spans="1:7">
      <c r="A16" s="12" t="s">
        <v>67</v>
      </c>
      <c r="B16" s="13"/>
      <c r="C16" s="16" t="s">
        <v>57</v>
      </c>
      <c r="D16" s="8">
        <v>1</v>
      </c>
      <c r="E16" s="15">
        <v>90</v>
      </c>
      <c r="F16" s="15">
        <f t="shared" si="0"/>
        <v>90</v>
      </c>
      <c r="G16" s="15"/>
    </row>
    <row r="17" ht="50.1" customHeight="1" spans="1:7">
      <c r="A17" s="12" t="s">
        <v>68</v>
      </c>
      <c r="B17" s="13"/>
      <c r="C17" s="16" t="s">
        <v>57</v>
      </c>
      <c r="D17" s="8">
        <v>1</v>
      </c>
      <c r="E17" s="15">
        <v>90</v>
      </c>
      <c r="F17" s="15">
        <f t="shared" si="0"/>
        <v>90</v>
      </c>
      <c r="G17" s="15"/>
    </row>
    <row r="18" ht="50.1" customHeight="1" spans="1:7">
      <c r="A18" s="12" t="s">
        <v>69</v>
      </c>
      <c r="B18" s="13"/>
      <c r="C18" s="16" t="s">
        <v>57</v>
      </c>
      <c r="D18" s="8">
        <v>1</v>
      </c>
      <c r="E18" s="15">
        <v>90</v>
      </c>
      <c r="F18" s="15">
        <f t="shared" si="0"/>
        <v>90</v>
      </c>
      <c r="G18" s="15"/>
    </row>
    <row r="19" ht="50.1" customHeight="1" spans="1:7">
      <c r="A19" s="12" t="s">
        <v>70</v>
      </c>
      <c r="B19" s="13"/>
      <c r="C19" s="16" t="s">
        <v>57</v>
      </c>
      <c r="D19" s="8">
        <v>1</v>
      </c>
      <c r="E19" s="15">
        <v>90</v>
      </c>
      <c r="F19" s="15">
        <f t="shared" si="0"/>
        <v>90</v>
      </c>
      <c r="G19" s="15"/>
    </row>
    <row r="20" ht="50.1" customHeight="1" spans="1:7">
      <c r="A20" s="12" t="s">
        <v>71</v>
      </c>
      <c r="B20" s="13"/>
      <c r="C20" s="16" t="s">
        <v>57</v>
      </c>
      <c r="D20" s="8">
        <v>1</v>
      </c>
      <c r="E20" s="15">
        <v>90</v>
      </c>
      <c r="F20" s="15">
        <f t="shared" si="0"/>
        <v>90</v>
      </c>
      <c r="G20" s="15"/>
    </row>
    <row r="21" ht="50.1" customHeight="1" spans="1:7">
      <c r="A21" s="12" t="s">
        <v>72</v>
      </c>
      <c r="B21" s="13"/>
      <c r="C21" s="16" t="s">
        <v>57</v>
      </c>
      <c r="D21" s="8">
        <v>1</v>
      </c>
      <c r="E21" s="15">
        <v>90</v>
      </c>
      <c r="F21" s="15">
        <f t="shared" si="0"/>
        <v>90</v>
      </c>
      <c r="G21" s="15"/>
    </row>
    <row r="22" ht="50.1" customHeight="1" spans="1:7">
      <c r="A22" s="12" t="s">
        <v>73</v>
      </c>
      <c r="B22" s="13"/>
      <c r="C22" s="16" t="s">
        <v>57</v>
      </c>
      <c r="D22" s="8">
        <v>1</v>
      </c>
      <c r="E22" s="15">
        <v>90</v>
      </c>
      <c r="F22" s="15">
        <f t="shared" si="0"/>
        <v>90</v>
      </c>
      <c r="G22" s="15"/>
    </row>
    <row r="23" ht="50.1" customHeight="1" spans="1:7">
      <c r="A23" s="12" t="s">
        <v>74</v>
      </c>
      <c r="B23" s="13"/>
      <c r="C23" s="16" t="s">
        <v>57</v>
      </c>
      <c r="D23" s="8">
        <v>1</v>
      </c>
      <c r="E23" s="15">
        <v>90</v>
      </c>
      <c r="F23" s="15">
        <f t="shared" si="0"/>
        <v>90</v>
      </c>
      <c r="G23" s="15"/>
    </row>
    <row r="24" ht="50.1" customHeight="1" spans="1:7">
      <c r="A24" s="12" t="s">
        <v>75</v>
      </c>
      <c r="B24" s="13"/>
      <c r="C24" s="17" t="s">
        <v>76</v>
      </c>
      <c r="D24" s="8">
        <v>1</v>
      </c>
      <c r="E24" s="15">
        <v>38</v>
      </c>
      <c r="F24" s="15">
        <f t="shared" si="0"/>
        <v>38</v>
      </c>
      <c r="G24" s="15"/>
    </row>
    <row r="25" ht="50.1" customHeight="1" spans="1:7">
      <c r="A25" s="12" t="s">
        <v>77</v>
      </c>
      <c r="B25" s="13"/>
      <c r="C25" s="17" t="s">
        <v>76</v>
      </c>
      <c r="D25" s="8">
        <v>1</v>
      </c>
      <c r="E25" s="15">
        <v>38</v>
      </c>
      <c r="F25" s="15">
        <f t="shared" si="0"/>
        <v>38</v>
      </c>
      <c r="G25" s="15"/>
    </row>
    <row r="26" ht="50.1" customHeight="1" spans="1:7">
      <c r="A26" s="12" t="s">
        <v>78</v>
      </c>
      <c r="B26" s="13"/>
      <c r="C26" s="17" t="s">
        <v>76</v>
      </c>
      <c r="D26" s="8">
        <v>1</v>
      </c>
      <c r="E26" s="15">
        <v>38</v>
      </c>
      <c r="F26" s="15">
        <f t="shared" si="0"/>
        <v>38</v>
      </c>
      <c r="G26" s="15"/>
    </row>
    <row r="27" ht="50.1" customHeight="1" spans="1:7">
      <c r="A27" s="12" t="s">
        <v>79</v>
      </c>
      <c r="B27" s="18"/>
      <c r="C27" s="19" t="s">
        <v>76</v>
      </c>
      <c r="D27" s="8">
        <v>1</v>
      </c>
      <c r="E27" s="15">
        <v>38</v>
      </c>
      <c r="F27" s="15">
        <f t="shared" si="0"/>
        <v>38</v>
      </c>
      <c r="G27" s="20"/>
    </row>
    <row r="28" ht="50.1" customHeight="1" spans="1:7">
      <c r="A28" s="12" t="s">
        <v>80</v>
      </c>
      <c r="B28" s="21"/>
      <c r="C28" s="19" t="s">
        <v>76</v>
      </c>
      <c r="D28" s="8">
        <v>1</v>
      </c>
      <c r="E28" s="15">
        <v>38</v>
      </c>
      <c r="F28" s="15">
        <f t="shared" si="0"/>
        <v>38</v>
      </c>
      <c r="G28" s="20"/>
    </row>
    <row r="29" ht="50.1" customHeight="1" spans="1:7">
      <c r="A29" s="12" t="s">
        <v>81</v>
      </c>
      <c r="B29" s="22"/>
      <c r="C29" s="19" t="s">
        <v>76</v>
      </c>
      <c r="D29" s="8">
        <v>1</v>
      </c>
      <c r="E29" s="15">
        <v>38</v>
      </c>
      <c r="F29" s="15">
        <f t="shared" si="0"/>
        <v>38</v>
      </c>
      <c r="G29" s="20"/>
    </row>
    <row r="30" ht="50.1" customHeight="1" spans="1:7">
      <c r="A30" s="12"/>
      <c r="B30" s="12"/>
      <c r="C30" s="17"/>
      <c r="D30" s="8"/>
      <c r="E30" s="15"/>
      <c r="F30" s="15"/>
      <c r="G30" s="20"/>
    </row>
    <row r="31" ht="21" customHeight="1" spans="1:7">
      <c r="A31" s="23"/>
      <c r="B31" s="24"/>
      <c r="C31" s="25"/>
      <c r="E31" s="26"/>
      <c r="F31" s="26"/>
      <c r="G31" s="26"/>
    </row>
    <row r="32" ht="30" customHeight="1" spans="5:7">
      <c r="E32" s="24" t="s">
        <v>11</v>
      </c>
      <c r="F32" s="26">
        <f>SUM(F3:F30)</f>
        <v>2271</v>
      </c>
      <c r="G32" s="26">
        <f>SUM(G3:G30)</f>
        <v>0</v>
      </c>
    </row>
    <row r="33" ht="30" customHeight="1" spans="5:6">
      <c r="E33" s="4" t="s">
        <v>16</v>
      </c>
      <c r="F33" s="26">
        <f>F32+G32</f>
        <v>2271</v>
      </c>
    </row>
    <row r="34" ht="30" customHeight="1" spans="5:6">
      <c r="E34" s="4" t="s">
        <v>17</v>
      </c>
      <c r="F34" s="27">
        <f>F33/6.8</f>
        <v>333.970588235294</v>
      </c>
    </row>
    <row r="35" spans="5:6">
      <c r="E35" s="28" t="s">
        <v>82</v>
      </c>
      <c r="F35" s="27">
        <f>F34*10%</f>
        <v>33.3970588235294</v>
      </c>
    </row>
    <row r="36" spans="5:6">
      <c r="E36" s="28" t="s">
        <v>83</v>
      </c>
      <c r="F36" s="27">
        <f>(F34+F35)*0.03</f>
        <v>11.0210294117647</v>
      </c>
    </row>
    <row r="37" spans="5:6">
      <c r="E37" s="4" t="s">
        <v>23</v>
      </c>
      <c r="F37" s="27">
        <f>SUM(F34:F36)</f>
        <v>378.388676470588</v>
      </c>
    </row>
    <row r="38" spans="6:6">
      <c r="F38" s="27"/>
    </row>
    <row r="39" spans="6:6">
      <c r="F39" s="27"/>
    </row>
    <row r="40" spans="6:6">
      <c r="F40" s="27"/>
    </row>
  </sheetData>
  <mergeCells count="9">
    <mergeCell ref="B3:B5"/>
    <mergeCell ref="B6:B8"/>
    <mergeCell ref="B9:B11"/>
    <mergeCell ref="B12:B14"/>
    <mergeCell ref="B15:B17"/>
    <mergeCell ref="B18:B20"/>
    <mergeCell ref="B21:B23"/>
    <mergeCell ref="B24:B26"/>
    <mergeCell ref="B27:B29"/>
  </mergeCells>
  <hyperlinks>
    <hyperlink ref="C3" r:id="rId2" display="https://detail.1688.com/offer/675748492334.html?spm=a261y.7663282.10811813088311.3.4064544b91l7AM&amp;sk=consign"/>
    <hyperlink ref="C24" r:id="rId3" display="https://detail.1688.com/offer/671660493273.html?spm=a261y.7663282.108118130105804.32.568a544b0v98lc"/>
    <hyperlink ref="C4" r:id="rId2" display="https://detail.1688.com/offer/675748492334.html?spm=a261y.7663282.10811813088311.3.4064544b91l7AM&amp;sk=consign"/>
    <hyperlink ref="C25:C26" r:id="rId3" display="https://detail.1688.com/offer/671660493273.html?spm=a261y.7663282.108118130105804.32.568a544b0v98lc"/>
    <hyperlink ref="C6" r:id="rId4" display="https://detail.1688.com/offer/677115538735.html?spm=a2615.2177701.autotrace-offerGeneral.8.6bc53e0fcLTS3Q"/>
    <hyperlink ref="C7:C23" r:id="rId4" display="https://detail.1688.com/offer/677115538735.html?spm=a2615.2177701.autotrace-offerGeneral.8.6bc53e0fcLTS3Q"/>
    <hyperlink ref="C27" r:id="rId3" display="https://detail.1688.com/offer/671660493273.html?spm=a261y.7663282.108118130105804.32.568a544b0v98lc"/>
    <hyperlink ref="C28" r:id="rId3" display="https://detail.1688.com/offer/671660493273.html?spm=a261y.7663282.108118130105804.32.568a544b0v98lc"/>
    <hyperlink ref="C29" r:id="rId3" display="https://detail.1688.com/offer/671660493273.html?spm=a261y.7663282.108118130105804.32.568a544b0v98lc"/>
  </hyperlinks>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Buy Sheet 1</vt:lpstr>
      <vt:lpstr>Buy Sheet 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Simran Khan</dc:creator>
  <cp:lastModifiedBy>Zhao Jie</cp:lastModifiedBy>
  <dcterms:created xsi:type="dcterms:W3CDTF">2022-12-02T03:49:00Z</dcterms:created>
  <dcterms:modified xsi:type="dcterms:W3CDTF">2026-01-06T02:26:22Z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57E2479C3543490AB83D37A47BD14BBD_13</vt:lpwstr>
  </property>
  <property fmtid="{D5CDD505-2E9C-101B-9397-08002B2CF9AE}" pid="3" name="KSOProductBuildVer">
    <vt:lpwstr>2052-12.1.0.22175</vt:lpwstr>
  </property>
  <property fmtid="{D5CDD505-2E9C-101B-9397-08002B2CF9AE}" pid="4" name="CalculationRule">
    <vt:i4>0</vt:i4>
  </property>
</Properties>
</file>